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kylebrandewie/Desktop/"/>
    </mc:Choice>
  </mc:AlternateContent>
  <bookViews>
    <workbookView xWindow="0" yWindow="460" windowWidth="28800" windowHeight="174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 l="1"/>
  <c r="C6" i="1"/>
  <c r="V43" i="1"/>
  <c r="W43" i="1"/>
  <c r="Q43" i="1"/>
  <c r="W28" i="1"/>
  <c r="W29" i="1"/>
  <c r="W30" i="1"/>
  <c r="W22" i="1"/>
  <c r="V22" i="1"/>
  <c r="V28" i="1"/>
  <c r="V30" i="1"/>
  <c r="V29" i="1"/>
  <c r="I39" i="1"/>
  <c r="I40" i="1"/>
  <c r="I41" i="1"/>
  <c r="I42" i="1"/>
  <c r="H7" i="1"/>
  <c r="H6" i="1"/>
  <c r="Q39" i="1"/>
  <c r="Q40" i="1"/>
  <c r="Q41" i="1"/>
  <c r="Q42" i="1"/>
  <c r="Q37" i="1"/>
  <c r="Q38" i="1"/>
  <c r="I38" i="1"/>
  <c r="I37" i="1"/>
  <c r="Q31" i="1"/>
  <c r="Q32" i="1"/>
  <c r="Q33" i="1"/>
  <c r="Q34" i="1"/>
  <c r="Q35" i="1"/>
  <c r="Q36" i="1"/>
  <c r="H5" i="1"/>
  <c r="I31" i="1"/>
  <c r="I36" i="1"/>
  <c r="I35" i="1"/>
  <c r="I34" i="1"/>
  <c r="I33" i="1"/>
  <c r="I32" i="1"/>
  <c r="Q26" i="1"/>
  <c r="Q27" i="1"/>
  <c r="Q28" i="1"/>
  <c r="Q29" i="1"/>
  <c r="Q30" i="1"/>
  <c r="H4" i="1"/>
  <c r="Q13" i="1"/>
  <c r="Q14" i="1"/>
  <c r="Q15" i="1"/>
  <c r="Q16" i="1"/>
  <c r="Q17" i="1"/>
  <c r="Q18" i="1"/>
  <c r="Q19" i="1"/>
  <c r="Q20" i="1"/>
  <c r="Q21" i="1"/>
  <c r="Q22" i="1"/>
  <c r="Q23" i="1"/>
  <c r="H3" i="1"/>
  <c r="I14" i="1"/>
  <c r="I15" i="1"/>
  <c r="I16" i="1"/>
  <c r="I17" i="1"/>
  <c r="I18" i="1"/>
  <c r="I19" i="1"/>
  <c r="I20" i="1"/>
  <c r="I21" i="1"/>
  <c r="I22" i="1"/>
  <c r="I24" i="1"/>
  <c r="I25" i="1"/>
  <c r="I27" i="1"/>
  <c r="I28" i="1"/>
  <c r="I29" i="1"/>
  <c r="I30" i="1"/>
  <c r="Q24" i="1"/>
  <c r="Q25" i="1"/>
  <c r="I13" i="1"/>
</calcChain>
</file>

<file path=xl/sharedStrings.xml><?xml version="1.0" encoding="utf-8"?>
<sst xmlns="http://schemas.openxmlformats.org/spreadsheetml/2006/main" count="310" uniqueCount="170">
  <si>
    <t>Name</t>
  </si>
  <si>
    <t>Site</t>
  </si>
  <si>
    <t>Link</t>
  </si>
  <si>
    <t>Packages and Their Parts</t>
  </si>
  <si>
    <t>e90 335i PN</t>
  </si>
  <si>
    <t>M3 PN</t>
  </si>
  <si>
    <t>11-Piece M3 Control Arm Upgrade Kit </t>
  </si>
  <si>
    <t>Manufacturer</t>
  </si>
  <si>
    <t>https://www.fcpeuro.com/products/bmw-m3-control-arm-upgrade-kit-e82-e88-e90-e91-e92-e93-bmwmcaktfr</t>
  </si>
  <si>
    <t>#</t>
  </si>
  <si>
    <t>Quantity</t>
  </si>
  <si>
    <t>Common Name</t>
  </si>
  <si>
    <t>RealOEM Name</t>
  </si>
  <si>
    <t>R/L/U</t>
  </si>
  <si>
    <t>F/R</t>
  </si>
  <si>
    <t>Wishbone, left</t>
  </si>
  <si>
    <t>L</t>
  </si>
  <si>
    <t>F</t>
  </si>
  <si>
    <t>Control Arm</t>
  </si>
  <si>
    <t>Also Includes</t>
  </si>
  <si>
    <t>Inner bushing, outer ball joint</t>
  </si>
  <si>
    <t>https://www.fcpeuro.com/products/bmw-control-arm-front-left-lower-m3-31102283577</t>
  </si>
  <si>
    <t>OC? (Y/N)</t>
  </si>
  <si>
    <t>https://www.fcpeuro.com/products/bmw-control-arm-front-right-lower-m3-31102283578</t>
  </si>
  <si>
    <t>Wishbone, right</t>
  </si>
  <si>
    <t>RealOEM Price</t>
  </si>
  <si>
    <t>FCPE Price</t>
  </si>
  <si>
    <t>R</t>
  </si>
  <si>
    <t>Left Tension Strut w/ Rubber Mounting</t>
  </si>
  <si>
    <t>https://www.fcpeuro.com/products/bmw-control-arm-front-left-m3-31102283575</t>
  </si>
  <si>
    <t>Tension Strut</t>
  </si>
  <si>
    <t>TRW</t>
  </si>
  <si>
    <t>https://www.fcpeuro.com/products/bmw-control-arm-front-right-m3-31102283576</t>
  </si>
  <si>
    <t>Right Tension Strut w/ Rubber Mounting</t>
  </si>
  <si>
    <t>Total</t>
  </si>
  <si>
    <t>https://www.fcpeuro.com/products/bmw-headlight-adjustment-rod-genuine-37142283867</t>
  </si>
  <si>
    <t>Regulating Rod</t>
  </si>
  <si>
    <t>U</t>
  </si>
  <si>
    <t>Headlight Adjustment Rod</t>
  </si>
  <si>
    <t>BMW</t>
  </si>
  <si>
    <t>https://www.fcpeuro.com/products/bmw-suspension-control-arm-m3-33322283545-33322283546</t>
  </si>
  <si>
    <t>https://www.fcpeuro.com/products/bmw-suspension-control-arm-m3-33322283546-33322283547</t>
  </si>
  <si>
    <t>Both bushings I think</t>
  </si>
  <si>
    <t>https://www.fcpeuro.com/products/bmw-control-arm-rear-left-upper-1m-m3-33322283547</t>
  </si>
  <si>
    <t>Guide rod, left</t>
  </si>
  <si>
    <t>R?</t>
  </si>
  <si>
    <t>http://www.realoem.com/bmw/enUS/partxref?q=33322283548</t>
  </si>
  <si>
    <t>Guide rod, right</t>
  </si>
  <si>
    <t>https://www.fcpeuro.com/products/bmw-abs-cable-bracket-34522283017</t>
  </si>
  <si>
    <t>Rear ABS/BVA tube bracket</t>
  </si>
  <si>
    <t>ABS Cable Bracket</t>
  </si>
  <si>
    <t>https://www.fcpeuro.com/products/bmw-hex-nut-07129905817</t>
  </si>
  <si>
    <t>Hex Nut: M6-8-ZNNIV SI</t>
  </si>
  <si>
    <t>N/A</t>
  </si>
  <si>
    <t>Hex Nut</t>
  </si>
  <si>
    <t>Parts Price</t>
  </si>
  <si>
    <t>Kit Price</t>
  </si>
  <si>
    <t>FCP Euro</t>
  </si>
  <si>
    <t>https://www.fcpeuro.com/products/bmw-steering-tie-rod-lemforder-32106765235</t>
  </si>
  <si>
    <t>https://www.fcpeuro.com/products/bmw-steering-tie-rod-lemforder-32106765236</t>
  </si>
  <si>
    <t>BMW Tie Rod Assembly Left NOT M3</t>
  </si>
  <si>
    <t>BMW Tie Rod Assembly Right NOT M3</t>
  </si>
  <si>
    <t>Left Tie Rod</t>
  </si>
  <si>
    <t>Right Tie Rod</t>
  </si>
  <si>
    <t>Tie Rod Assembly</t>
  </si>
  <si>
    <t>Bolt/nut</t>
  </si>
  <si>
    <t>Maybe nut</t>
  </si>
  <si>
    <t>Lemforder</t>
  </si>
  <si>
    <t>Bilstein B12 Pro Kit; 46-180568</t>
  </si>
  <si>
    <t>https://www.fcpeuro.com/products/bmw-suspension-kit-335i-335d-46-180568</t>
  </si>
  <si>
    <t>Includes four high performance Bilstein Dampers, four hi-tech industrial Eibach lowering springs. Its 802.95 on turner motorsport, but 1177.19 from FCPeuro. They highly recommend replacing front strut mounts and rear shock mounts when installing this kit</t>
  </si>
  <si>
    <t>BMW M3 Sway Bar Upgrade Kit</t>
  </si>
  <si>
    <t>https://www.fcpeuro.com/products/bmw-sway-bar-upgrade-kit-26-5mm-31352283515kit</t>
  </si>
  <si>
    <t>https://www.fcpeuro.com/products/bmw-sway-bar-front-26-5mm-m3-31352283515</t>
  </si>
  <si>
    <t>Stabilizer, front</t>
  </si>
  <si>
    <t>Front Sway Bar</t>
  </si>
  <si>
    <t>https://www.fcpeuro.com/products/bmw-sway-bar-bushing-lower-m3-31352283516</t>
  </si>
  <si>
    <t>Rubber bushing, antiroll bar, bottom</t>
  </si>
  <si>
    <t>Sway Bar Bushing Front Lower</t>
  </si>
  <si>
    <t>https://www.fcpeuro.com/products/bmw-sway-bar-bushing-front-upper-m3-31352283517</t>
  </si>
  <si>
    <t>Rubber bushing, antiroll bar, top</t>
  </si>
  <si>
    <t>Sway Bar Bushing Front Upper</t>
  </si>
  <si>
    <t>https://www.fcpeuro.com/products/bmw-sway-bar-bracket-front-m3-31352283037</t>
  </si>
  <si>
    <t>Stabilizer Support</t>
  </si>
  <si>
    <t>Sway Bar Bracket Front</t>
  </si>
  <si>
    <t>BMW Bushing Kit Rear 12-Piece M Spec</t>
  </si>
  <si>
    <t>https://www.fcpeuro.com/products/bmw-bushing-kit-rear-m-spec-33326763092kit</t>
  </si>
  <si>
    <t>Ball Joint</t>
  </si>
  <si>
    <t>https://www.fcpeuro.com/products/bmw-ball-joint-control-arm-bushing-rear-33326775552</t>
  </si>
  <si>
    <t>R Lower</t>
  </si>
  <si>
    <t>Wheel carrier ball joint rear lower</t>
  </si>
  <si>
    <t>https://www.fcpeuro.com/products/bmw-trailing-arm-bushing-33326763092</t>
  </si>
  <si>
    <t>Rubber Mounting</t>
  </si>
  <si>
    <t>Rear subframe and wheel carrier</t>
  </si>
  <si>
    <t>Rubber mount, roll-over strut</t>
  </si>
  <si>
    <t>https://www.fcpeuro.com/products/bmw-camber-link-bushing-rear-inner-33326770829</t>
  </si>
  <si>
    <t>Rear Inner</t>
  </si>
  <si>
    <t>Bolt/nuts</t>
  </si>
  <si>
    <t>https://www.fcpeuro.com/products/bmw-axle-support-bushing-m3-33312283383</t>
  </si>
  <si>
    <t>Rubber Mounting Rear</t>
  </si>
  <si>
    <t>Rear mounting point of rear subframe</t>
  </si>
  <si>
    <t>Subframe Bushing Rear</t>
  </si>
  <si>
    <t>https://www.fcpeuro.com/products/bmw-axle-support-bushing-m3-33312283382</t>
  </si>
  <si>
    <t>Rubber Mounting Front</t>
  </si>
  <si>
    <t>Front mountig point of rear subframe</t>
  </si>
  <si>
    <t>ROEM Total</t>
  </si>
  <si>
    <t>11 Piece M3 Control Arm</t>
  </si>
  <si>
    <t>12 Piece M Spec Bushing Kit</t>
  </si>
  <si>
    <t>Questions so far</t>
  </si>
  <si>
    <t>which bolts/nuts should I replace</t>
  </si>
  <si>
    <t>Is it worth it to use the rear bushing kit but not the front, especially if I am not replacing rear control arms yet?</t>
  </si>
  <si>
    <t>BMW Shock Mounting Kit NOT M3</t>
  </si>
  <si>
    <t>https://www.fcpeuro.com/products/bmw-shock-mounting-kit-rear-e9xrsmkit</t>
  </si>
  <si>
    <t>https://www.fcpeuro.com/products/bmw-bump-stop-supporting-cup-rear-33526764418</t>
  </si>
  <si>
    <t>Supporting Cup</t>
  </si>
  <si>
    <t>Bump Stop Supporting Cup Rear</t>
  </si>
  <si>
    <t>https://www.fcpeuro.com/products/bmw-rear-shock-mount-lower-33506771738</t>
  </si>
  <si>
    <t>Guide support, lower part</t>
  </si>
  <si>
    <t>Rear upper</t>
  </si>
  <si>
    <t>Shock Mount</t>
  </si>
  <si>
    <t>https://www.fcpeuro.com/products/bmw-rear-shock-mount-center-portion-33506767010</t>
  </si>
  <si>
    <t>Sealing Grommet</t>
  </si>
  <si>
    <t>Shock mount sealing grommet</t>
  </si>
  <si>
    <t>https://www.fcpeuro.com/products/bmw-rear-shock-mount-upper-portion-lemforder-33506771737</t>
  </si>
  <si>
    <t>Guide support, upper part</t>
  </si>
  <si>
    <t>bolt</t>
  </si>
  <si>
    <t>https://www.fcpeuro.com/products/bmw-shock-mount-33526768544</t>
  </si>
  <si>
    <t>Rubber mount, shock absorber</t>
  </si>
  <si>
    <t>2 bolts?</t>
  </si>
  <si>
    <t>Rear lower</t>
  </si>
  <si>
    <t>Shock mount lower</t>
  </si>
  <si>
    <t>Shock mount upper</t>
  </si>
  <si>
    <t>https://www.fcpeuro.com/products/bmw-suspension-strut-bump-stop-set-rear-rein-33536767334</t>
  </si>
  <si>
    <t>Additional shock absorber, rear</t>
  </si>
  <si>
    <t>Rear</t>
  </si>
  <si>
    <t>Shock bump stop</t>
  </si>
  <si>
    <t>Rein</t>
  </si>
  <si>
    <t>Shock Mounting Kit</t>
  </si>
  <si>
    <t>https://www.fcpeuro.com/products/bmw-strut-mount-front-31336760943</t>
  </si>
  <si>
    <t>BMW Strut Mount NOT M3</t>
  </si>
  <si>
    <t>Guide support</t>
  </si>
  <si>
    <t>Front</t>
  </si>
  <si>
    <t>Strut mount</t>
  </si>
  <si>
    <t>BMW Spring Plate Front Upper</t>
  </si>
  <si>
    <t>https://www.fcpeuro.com/products/bmw-spring-plate-front-upper-31336759452</t>
  </si>
  <si>
    <t>Upper spring plate</t>
  </si>
  <si>
    <t>Front upper</t>
  </si>
  <si>
    <t>Maybe</t>
  </si>
  <si>
    <t>Strut Mounting</t>
  </si>
  <si>
    <t>Spring Plate Front Upper</t>
  </si>
  <si>
    <t>Trailing arm bushing</t>
  </si>
  <si>
    <t>Control Arm Bushing</t>
  </si>
  <si>
    <t>Front Sway Bar Upgrade Kit</t>
  </si>
  <si>
    <t>Shocks, struts, springs</t>
  </si>
  <si>
    <t>Acceptable Replacements</t>
  </si>
  <si>
    <t>Cost</t>
  </si>
  <si>
    <t>Save/Part</t>
  </si>
  <si>
    <t>Save Total</t>
  </si>
  <si>
    <t>https://www.ecstuning.com/b-lemforder-parts/rear-subframe-bushing-priced-each/33316758259~lem/</t>
  </si>
  <si>
    <t>https://www.ecstuning.com/b-lemforder-parts/rear-subframe-bushing-priced-each/33316758260~lem/</t>
  </si>
  <si>
    <t>BMW (on sale)</t>
  </si>
  <si>
    <t>https://www.ecstuning.com/b-genuine-bmw-parts/inner-camber-link-bushing-priced-each/33326770829/</t>
  </si>
  <si>
    <t>BMW (on Sale)</t>
  </si>
  <si>
    <t>https://www.ecstuning.com/Search/SiteSearch/34522283017/</t>
  </si>
  <si>
    <t>After Savings</t>
  </si>
  <si>
    <t>Bilstein B12 Pro Kit</t>
  </si>
  <si>
    <t>Strut/spring/shock parts</t>
  </si>
  <si>
    <t>Same, from TMS</t>
  </si>
  <si>
    <t>https://www.turnermotorsport.com/p-22135-e90-335i-sedan-bilstein-b12-pro-kit-sport-suspension-package/</t>
  </si>
  <si>
    <t>Bilstein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</si>
</sst>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rgb="FF444444"/>
      <name val="Times New Roman"/>
    </font>
    <font>
      <sz val="12"/>
      <color theme="1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7B57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colors>
    <mruColors>
      <color rgb="FFFF7B5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57"/>
  <sheetViews>
    <sheetView tabSelected="1" zoomScale="58" workbookViewId="0">
      <selection activeCell="S52" sqref="S52"/>
    </sheetView>
  </sheetViews>
  <sheetFormatPr baseColWidth="10" defaultRowHeight="16" x14ac:dyDescent="0.2"/>
  <cols>
    <col min="1" max="1" width="34.6640625" style="2" bestFit="1" customWidth="1"/>
    <col min="2" max="2" width="12.5" style="2" bestFit="1" customWidth="1"/>
    <col min="3" max="4" width="10.83203125" style="2"/>
    <col min="5" max="5" width="24" style="2" bestFit="1" customWidth="1"/>
    <col min="6" max="6" width="13.33203125" style="2" customWidth="1"/>
    <col min="7" max="7" width="33.6640625" style="2" bestFit="1" customWidth="1"/>
    <col min="8" max="8" width="14.1640625" style="2" bestFit="1" customWidth="1"/>
    <col min="9" max="9" width="14.1640625" style="2" customWidth="1"/>
    <col min="10" max="10" width="31.6640625" style="2" bestFit="1" customWidth="1"/>
    <col min="11" max="11" width="14.1640625" style="2" bestFit="1" customWidth="1"/>
    <col min="12" max="12" width="28.6640625" style="2" bestFit="1" customWidth="1"/>
    <col min="13" max="13" width="25.33203125" style="2" bestFit="1" customWidth="1"/>
    <col min="14" max="14" width="10.83203125" style="2"/>
    <col min="15" max="15" width="12" style="2" bestFit="1" customWidth="1"/>
    <col min="16" max="16" width="10.83203125" style="2"/>
    <col min="17" max="17" width="12" style="2" bestFit="1" customWidth="1"/>
    <col min="18" max="18" width="12.33203125" style="2" bestFit="1" customWidth="1"/>
    <col min="19" max="19" width="14.6640625" style="2" customWidth="1"/>
    <col min="20" max="16384" width="10.83203125" style="2"/>
  </cols>
  <sheetData>
    <row r="2" spans="1:23" x14ac:dyDescent="0.2">
      <c r="A2" s="2" t="s">
        <v>108</v>
      </c>
      <c r="H2" s="3" t="s">
        <v>55</v>
      </c>
      <c r="I2" s="3" t="s">
        <v>56</v>
      </c>
    </row>
    <row r="3" spans="1:23" x14ac:dyDescent="0.2">
      <c r="A3" s="2" t="s">
        <v>109</v>
      </c>
      <c r="F3" s="6"/>
      <c r="G3" s="7" t="s">
        <v>106</v>
      </c>
      <c r="H3" s="3">
        <f>SUM(Q13:Q23)</f>
        <v>759.37000000000012</v>
      </c>
      <c r="I3" s="3">
        <v>759.99</v>
      </c>
    </row>
    <row r="4" spans="1:23" x14ac:dyDescent="0.2">
      <c r="A4" s="2" t="s">
        <v>110</v>
      </c>
      <c r="F4" s="6"/>
      <c r="G4" s="7" t="s">
        <v>107</v>
      </c>
      <c r="H4" s="3">
        <f>SUM(Q26:Q30)</f>
        <v>568.48</v>
      </c>
      <c r="I4" s="3">
        <v>568.99</v>
      </c>
    </row>
    <row r="5" spans="1:23" x14ac:dyDescent="0.2">
      <c r="G5" s="7" t="s">
        <v>137</v>
      </c>
      <c r="H5" s="3">
        <f>SUM(Q31:Q36)</f>
        <v>87.080000000000013</v>
      </c>
      <c r="I5" s="3">
        <v>87.99</v>
      </c>
    </row>
    <row r="6" spans="1:23" x14ac:dyDescent="0.2">
      <c r="B6" s="3" t="s">
        <v>34</v>
      </c>
      <c r="C6" s="3">
        <f>SUM(Q13:Q17,Q22:Q38,Q43)</f>
        <v>2399.9000000000005</v>
      </c>
      <c r="G6" s="7" t="s">
        <v>148</v>
      </c>
      <c r="H6" s="3">
        <f>SUM(Q37:Q38)</f>
        <v>75.16</v>
      </c>
      <c r="I6" s="3" t="s">
        <v>53</v>
      </c>
    </row>
    <row r="7" spans="1:23" x14ac:dyDescent="0.2">
      <c r="B7" s="3" t="s">
        <v>164</v>
      </c>
      <c r="C7" s="3">
        <f>C6-SUM(W13:W43)</f>
        <v>1672.7900000000004</v>
      </c>
      <c r="G7" s="11" t="s">
        <v>152</v>
      </c>
      <c r="H7" s="3">
        <f>SUM(Q39:Q42)</f>
        <v>383.63</v>
      </c>
      <c r="I7" s="3" t="s">
        <v>53</v>
      </c>
    </row>
    <row r="8" spans="1:23" x14ac:dyDescent="0.2">
      <c r="G8" s="11" t="s">
        <v>153</v>
      </c>
      <c r="H8" s="3">
        <v>805</v>
      </c>
      <c r="I8" s="3"/>
    </row>
    <row r="11" spans="1:23" x14ac:dyDescent="0.2">
      <c r="A11" s="2" t="s">
        <v>3</v>
      </c>
      <c r="S11" s="2" t="s">
        <v>154</v>
      </c>
    </row>
    <row r="12" spans="1:23" x14ac:dyDescent="0.2">
      <c r="A12" s="3" t="s">
        <v>0</v>
      </c>
      <c r="B12" s="3" t="s">
        <v>1</v>
      </c>
      <c r="C12" s="3" t="s">
        <v>2</v>
      </c>
      <c r="D12" s="3" t="s">
        <v>4</v>
      </c>
      <c r="E12" s="3" t="s">
        <v>5</v>
      </c>
      <c r="F12" s="3" t="s">
        <v>2</v>
      </c>
      <c r="G12" s="3" t="s">
        <v>12</v>
      </c>
      <c r="H12" s="3" t="s">
        <v>25</v>
      </c>
      <c r="I12" s="3" t="s">
        <v>105</v>
      </c>
      <c r="J12" s="3" t="s">
        <v>14</v>
      </c>
      <c r="K12" s="3" t="s">
        <v>13</v>
      </c>
      <c r="L12" s="3" t="s">
        <v>11</v>
      </c>
      <c r="M12" s="3" t="s">
        <v>19</v>
      </c>
      <c r="N12" s="3" t="s">
        <v>22</v>
      </c>
      <c r="O12" s="3" t="s">
        <v>10</v>
      </c>
      <c r="P12" s="3" t="s">
        <v>26</v>
      </c>
      <c r="Q12" s="3" t="s">
        <v>34</v>
      </c>
      <c r="R12" s="3" t="s">
        <v>7</v>
      </c>
      <c r="S12" s="3" t="s">
        <v>7</v>
      </c>
      <c r="T12" s="3" t="s">
        <v>2</v>
      </c>
      <c r="U12" s="3" t="s">
        <v>155</v>
      </c>
      <c r="V12" s="3" t="s">
        <v>156</v>
      </c>
      <c r="W12" s="3" t="s">
        <v>157</v>
      </c>
    </row>
    <row r="13" spans="1:23" x14ac:dyDescent="0.2">
      <c r="A13" s="4" t="s">
        <v>6</v>
      </c>
      <c r="B13" s="3" t="s">
        <v>57</v>
      </c>
      <c r="C13" s="5" t="s">
        <v>8</v>
      </c>
      <c r="D13" s="3" t="s">
        <v>9</v>
      </c>
      <c r="E13" s="1">
        <v>31102283577</v>
      </c>
      <c r="F13" s="3" t="s">
        <v>21</v>
      </c>
      <c r="G13" s="16" t="s">
        <v>15</v>
      </c>
      <c r="H13" s="3">
        <v>114.04</v>
      </c>
      <c r="I13" s="3">
        <f>H13*O13</f>
        <v>114.04</v>
      </c>
      <c r="J13" s="3" t="s">
        <v>17</v>
      </c>
      <c r="K13" s="3" t="s">
        <v>16</v>
      </c>
      <c r="L13" s="3" t="s">
        <v>18</v>
      </c>
      <c r="M13" s="3" t="s">
        <v>20</v>
      </c>
      <c r="N13" s="3" t="s">
        <v>65</v>
      </c>
      <c r="O13" s="3">
        <v>1</v>
      </c>
      <c r="P13" s="3">
        <v>81.790000000000006</v>
      </c>
      <c r="Q13" s="3">
        <f>P13*O13</f>
        <v>81.790000000000006</v>
      </c>
      <c r="R13" s="3" t="s">
        <v>31</v>
      </c>
      <c r="S13" s="3"/>
      <c r="T13" s="3"/>
      <c r="U13" s="3"/>
      <c r="V13" s="3"/>
      <c r="W13" s="3"/>
    </row>
    <row r="14" spans="1:23" x14ac:dyDescent="0.2">
      <c r="D14" s="3" t="s">
        <v>9</v>
      </c>
      <c r="E14" s="1">
        <v>31102283578</v>
      </c>
      <c r="F14" s="3" t="s">
        <v>23</v>
      </c>
      <c r="G14" s="16" t="s">
        <v>24</v>
      </c>
      <c r="H14" s="3">
        <v>114.04</v>
      </c>
      <c r="I14" s="3">
        <f>H14*O14</f>
        <v>114.04</v>
      </c>
      <c r="J14" s="3" t="s">
        <v>17</v>
      </c>
      <c r="K14" s="3" t="s">
        <v>27</v>
      </c>
      <c r="L14" s="3" t="s">
        <v>18</v>
      </c>
      <c r="M14" s="3" t="s">
        <v>20</v>
      </c>
      <c r="N14" s="3" t="s">
        <v>65</v>
      </c>
      <c r="O14" s="3">
        <v>1</v>
      </c>
      <c r="P14" s="3">
        <v>74.59</v>
      </c>
      <c r="Q14" s="3">
        <f t="shared" ref="Q14:Q43" si="0">P14*O14</f>
        <v>74.59</v>
      </c>
      <c r="R14" s="3" t="s">
        <v>31</v>
      </c>
      <c r="S14" s="3"/>
      <c r="T14" s="3"/>
      <c r="U14" s="3"/>
      <c r="V14" s="3"/>
      <c r="W14" s="3"/>
    </row>
    <row r="15" spans="1:23" x14ac:dyDescent="0.2">
      <c r="D15" s="3" t="s">
        <v>9</v>
      </c>
      <c r="E15" s="1">
        <v>31102283575</v>
      </c>
      <c r="F15" s="3" t="s">
        <v>29</v>
      </c>
      <c r="G15" s="16" t="s">
        <v>28</v>
      </c>
      <c r="H15" s="3">
        <v>163.07</v>
      </c>
      <c r="I15" s="3">
        <f>H15*O15</f>
        <v>163.07</v>
      </c>
      <c r="J15" s="3" t="s">
        <v>17</v>
      </c>
      <c r="K15" s="3" t="s">
        <v>16</v>
      </c>
      <c r="L15" s="3" t="s">
        <v>30</v>
      </c>
      <c r="M15" s="3" t="s">
        <v>20</v>
      </c>
      <c r="N15" s="3" t="s">
        <v>65</v>
      </c>
      <c r="O15" s="3">
        <v>1</v>
      </c>
      <c r="P15" s="3">
        <v>80.09</v>
      </c>
      <c r="Q15" s="3">
        <f t="shared" si="0"/>
        <v>80.09</v>
      </c>
      <c r="R15" s="3" t="s">
        <v>31</v>
      </c>
      <c r="S15" s="3"/>
      <c r="T15" s="3"/>
      <c r="U15" s="3"/>
      <c r="V15" s="3"/>
      <c r="W15" s="3"/>
    </row>
    <row r="16" spans="1:23" x14ac:dyDescent="0.2">
      <c r="D16" s="3" t="s">
        <v>9</v>
      </c>
      <c r="E16" s="1">
        <v>31102283576</v>
      </c>
      <c r="F16" s="3" t="s">
        <v>32</v>
      </c>
      <c r="G16" s="16" t="s">
        <v>33</v>
      </c>
      <c r="H16" s="3">
        <v>163.07</v>
      </c>
      <c r="I16" s="3">
        <f>H16*O16</f>
        <v>163.07</v>
      </c>
      <c r="J16" s="3" t="s">
        <v>17</v>
      </c>
      <c r="K16" s="3" t="s">
        <v>27</v>
      </c>
      <c r="L16" s="3" t="s">
        <v>30</v>
      </c>
      <c r="M16" s="3" t="s">
        <v>20</v>
      </c>
      <c r="N16" s="3" t="s">
        <v>65</v>
      </c>
      <c r="O16" s="3">
        <v>1</v>
      </c>
      <c r="P16" s="3">
        <v>76.59</v>
      </c>
      <c r="Q16" s="3">
        <f t="shared" si="0"/>
        <v>76.59</v>
      </c>
      <c r="R16" s="3" t="s">
        <v>31</v>
      </c>
      <c r="S16" s="3"/>
      <c r="T16" s="3"/>
      <c r="U16" s="3"/>
      <c r="V16" s="3"/>
      <c r="W16" s="3"/>
    </row>
    <row r="17" spans="1:23" x14ac:dyDescent="0.2">
      <c r="D17" s="3" t="s">
        <v>9</v>
      </c>
      <c r="E17" s="1">
        <v>37142283867</v>
      </c>
      <c r="F17" s="3" t="s">
        <v>35</v>
      </c>
      <c r="G17" s="16" t="s">
        <v>36</v>
      </c>
      <c r="H17" s="3">
        <v>15.06</v>
      </c>
      <c r="I17" s="3">
        <f>H17*O17</f>
        <v>15.06</v>
      </c>
      <c r="J17" s="3" t="s">
        <v>17</v>
      </c>
      <c r="K17" s="3" t="s">
        <v>37</v>
      </c>
      <c r="L17" s="3" t="s">
        <v>38</v>
      </c>
      <c r="M17" s="3"/>
      <c r="N17" s="3"/>
      <c r="O17" s="3">
        <v>1</v>
      </c>
      <c r="P17" s="3">
        <v>24.29</v>
      </c>
      <c r="Q17" s="3">
        <f t="shared" si="0"/>
        <v>24.29</v>
      </c>
      <c r="R17" s="3" t="s">
        <v>39</v>
      </c>
      <c r="S17" s="3"/>
      <c r="T17" s="3"/>
      <c r="U17" s="3"/>
      <c r="V17" s="3"/>
      <c r="W17" s="3"/>
    </row>
    <row r="18" spans="1:23" x14ac:dyDescent="0.2">
      <c r="D18" s="3" t="s">
        <v>9</v>
      </c>
      <c r="E18" s="1">
        <v>33322283545</v>
      </c>
      <c r="F18" s="3" t="s">
        <v>40</v>
      </c>
      <c r="G18" s="17" t="s">
        <v>15</v>
      </c>
      <c r="H18" s="3">
        <v>135.83000000000001</v>
      </c>
      <c r="I18" s="3">
        <f>H18*O18</f>
        <v>135.83000000000001</v>
      </c>
      <c r="J18" s="3" t="s">
        <v>27</v>
      </c>
      <c r="K18" s="3" t="s">
        <v>16</v>
      </c>
      <c r="L18" s="3" t="s">
        <v>18</v>
      </c>
      <c r="M18" s="3" t="s">
        <v>42</v>
      </c>
      <c r="N18" s="3" t="s">
        <v>65</v>
      </c>
      <c r="O18" s="3">
        <v>1</v>
      </c>
      <c r="P18" s="3">
        <v>69.790000000000006</v>
      </c>
      <c r="Q18" s="3">
        <f t="shared" si="0"/>
        <v>69.790000000000006</v>
      </c>
      <c r="R18" s="3" t="s">
        <v>31</v>
      </c>
      <c r="S18" s="3"/>
      <c r="T18" s="3"/>
      <c r="U18" s="3"/>
      <c r="V18" s="3"/>
      <c r="W18" s="3"/>
    </row>
    <row r="19" spans="1:23" x14ac:dyDescent="0.2">
      <c r="D19" s="3" t="s">
        <v>9</v>
      </c>
      <c r="E19" s="1">
        <v>33322283546</v>
      </c>
      <c r="F19" s="3" t="s">
        <v>41</v>
      </c>
      <c r="G19" s="17" t="s">
        <v>24</v>
      </c>
      <c r="H19" s="3">
        <v>135.83000000000001</v>
      </c>
      <c r="I19" s="3">
        <f>H19*O19</f>
        <v>135.83000000000001</v>
      </c>
      <c r="J19" s="3" t="s">
        <v>27</v>
      </c>
      <c r="K19" s="3" t="s">
        <v>27</v>
      </c>
      <c r="L19" s="3" t="s">
        <v>18</v>
      </c>
      <c r="M19" s="3" t="s">
        <v>42</v>
      </c>
      <c r="N19" s="3" t="s">
        <v>65</v>
      </c>
      <c r="O19" s="3">
        <v>1</v>
      </c>
      <c r="P19" s="3">
        <v>67.290000000000006</v>
      </c>
      <c r="Q19" s="3">
        <f t="shared" si="0"/>
        <v>67.290000000000006</v>
      </c>
      <c r="R19" s="3" t="s">
        <v>31</v>
      </c>
      <c r="S19" s="3"/>
      <c r="T19" s="3"/>
      <c r="U19" s="3"/>
      <c r="V19" s="3"/>
      <c r="W19" s="3"/>
    </row>
    <row r="20" spans="1:23" x14ac:dyDescent="0.2">
      <c r="D20" s="3" t="s">
        <v>9</v>
      </c>
      <c r="E20" s="1">
        <v>33322283547</v>
      </c>
      <c r="F20" s="3" t="s">
        <v>43</v>
      </c>
      <c r="G20" s="17" t="s">
        <v>44</v>
      </c>
      <c r="H20" s="3">
        <v>234.3</v>
      </c>
      <c r="I20" s="3">
        <f>H20*O20</f>
        <v>234.3</v>
      </c>
      <c r="J20" s="3" t="s">
        <v>45</v>
      </c>
      <c r="K20" s="3" t="s">
        <v>16</v>
      </c>
      <c r="L20" s="3" t="s">
        <v>18</v>
      </c>
      <c r="M20" s="3" t="s">
        <v>42</v>
      </c>
      <c r="N20" s="3" t="s">
        <v>65</v>
      </c>
      <c r="O20" s="3">
        <v>1</v>
      </c>
      <c r="P20" s="3">
        <v>119.99</v>
      </c>
      <c r="Q20" s="3">
        <f t="shared" si="0"/>
        <v>119.99</v>
      </c>
      <c r="R20" s="3" t="s">
        <v>31</v>
      </c>
      <c r="S20" s="3"/>
      <c r="T20" s="3"/>
      <c r="U20" s="3"/>
      <c r="V20" s="3"/>
      <c r="W20" s="3"/>
    </row>
    <row r="21" spans="1:23" x14ac:dyDescent="0.2">
      <c r="D21" s="3" t="s">
        <v>9</v>
      </c>
      <c r="E21" s="1">
        <v>33322283548</v>
      </c>
      <c r="F21" s="3" t="s">
        <v>46</v>
      </c>
      <c r="G21" s="17" t="s">
        <v>47</v>
      </c>
      <c r="H21" s="3">
        <v>234.3</v>
      </c>
      <c r="I21" s="3">
        <f>H21*O21</f>
        <v>234.3</v>
      </c>
      <c r="J21" s="3" t="s">
        <v>45</v>
      </c>
      <c r="K21" s="3" t="s">
        <v>27</v>
      </c>
      <c r="L21" s="3" t="s">
        <v>18</v>
      </c>
      <c r="M21" s="3" t="s">
        <v>42</v>
      </c>
      <c r="N21" s="3" t="s">
        <v>65</v>
      </c>
      <c r="O21" s="3">
        <v>1</v>
      </c>
      <c r="P21" s="3">
        <v>126.19</v>
      </c>
      <c r="Q21" s="3">
        <f t="shared" si="0"/>
        <v>126.19</v>
      </c>
      <c r="R21" s="3" t="s">
        <v>31</v>
      </c>
      <c r="S21" s="3"/>
      <c r="T21" s="3"/>
      <c r="U21" s="3"/>
      <c r="V21" s="3"/>
      <c r="W21" s="3"/>
    </row>
    <row r="22" spans="1:23" x14ac:dyDescent="0.2">
      <c r="D22" s="3" t="s">
        <v>9</v>
      </c>
      <c r="E22" s="12">
        <v>34522283017</v>
      </c>
      <c r="F22" s="3" t="s">
        <v>48</v>
      </c>
      <c r="G22" s="16" t="s">
        <v>49</v>
      </c>
      <c r="H22" s="3">
        <v>5.79</v>
      </c>
      <c r="I22" s="3">
        <f>H22*O22</f>
        <v>11.58</v>
      </c>
      <c r="J22" s="3" t="s">
        <v>27</v>
      </c>
      <c r="K22" s="3" t="s">
        <v>37</v>
      </c>
      <c r="L22" s="3" t="s">
        <v>50</v>
      </c>
      <c r="M22" s="3"/>
      <c r="N22" s="3"/>
      <c r="O22" s="3">
        <v>2</v>
      </c>
      <c r="P22" s="3">
        <v>15.49</v>
      </c>
      <c r="Q22" s="3">
        <f t="shared" si="0"/>
        <v>30.98</v>
      </c>
      <c r="R22" s="3" t="s">
        <v>39</v>
      </c>
      <c r="S22" s="3" t="s">
        <v>162</v>
      </c>
      <c r="T22" s="3" t="s">
        <v>163</v>
      </c>
      <c r="U22" s="3">
        <v>13.56</v>
      </c>
      <c r="V22" s="3">
        <f>P22-U22</f>
        <v>1.9299999999999997</v>
      </c>
      <c r="W22" s="3">
        <f>V22*O22</f>
        <v>3.8599999999999994</v>
      </c>
    </row>
    <row r="23" spans="1:23" x14ac:dyDescent="0.2">
      <c r="A23" s="9"/>
      <c r="B23" s="9"/>
      <c r="C23" s="9"/>
      <c r="D23" s="3" t="s">
        <v>9</v>
      </c>
      <c r="E23" s="12">
        <v>7129905817</v>
      </c>
      <c r="F23" s="13" t="s">
        <v>51</v>
      </c>
      <c r="G23" s="18" t="s">
        <v>52</v>
      </c>
      <c r="H23" s="13" t="s">
        <v>53</v>
      </c>
      <c r="I23" s="3"/>
      <c r="J23" s="13"/>
      <c r="K23" s="13"/>
      <c r="L23" s="13" t="s">
        <v>54</v>
      </c>
      <c r="M23" s="13"/>
      <c r="N23" s="13"/>
      <c r="O23" s="13">
        <v>2</v>
      </c>
      <c r="P23" s="13">
        <v>3.89</v>
      </c>
      <c r="Q23" s="3">
        <f t="shared" si="0"/>
        <v>7.78</v>
      </c>
      <c r="R23" s="13" t="s">
        <v>39</v>
      </c>
      <c r="S23" s="3"/>
      <c r="T23" s="3"/>
      <c r="U23" s="3"/>
      <c r="V23" s="3"/>
      <c r="W23" s="3"/>
    </row>
    <row r="24" spans="1:23" x14ac:dyDescent="0.2">
      <c r="A24" s="3" t="s">
        <v>60</v>
      </c>
      <c r="B24" s="3" t="s">
        <v>57</v>
      </c>
      <c r="C24" s="3" t="s">
        <v>58</v>
      </c>
      <c r="D24" s="3" t="s">
        <v>9</v>
      </c>
      <c r="E24" s="12">
        <v>32106765235</v>
      </c>
      <c r="F24" s="3"/>
      <c r="G24" s="16" t="s">
        <v>62</v>
      </c>
      <c r="H24" s="3">
        <v>126.63</v>
      </c>
      <c r="I24" s="3">
        <f>H24*O24</f>
        <v>126.63</v>
      </c>
      <c r="J24" s="3" t="s">
        <v>17</v>
      </c>
      <c r="K24" s="3" t="s">
        <v>16</v>
      </c>
      <c r="L24" s="3" t="s">
        <v>64</v>
      </c>
      <c r="M24" s="3"/>
      <c r="N24" s="3" t="s">
        <v>66</v>
      </c>
      <c r="O24" s="3">
        <v>1</v>
      </c>
      <c r="P24" s="3">
        <v>57.99</v>
      </c>
      <c r="Q24" s="3">
        <f t="shared" si="0"/>
        <v>57.99</v>
      </c>
      <c r="R24" s="3" t="s">
        <v>67</v>
      </c>
      <c r="S24" s="3"/>
      <c r="T24" s="3"/>
      <c r="U24" s="3"/>
      <c r="V24" s="3"/>
      <c r="W24" s="3"/>
    </row>
    <row r="25" spans="1:23" x14ac:dyDescent="0.2">
      <c r="A25" s="3" t="s">
        <v>61</v>
      </c>
      <c r="B25" s="3" t="s">
        <v>57</v>
      </c>
      <c r="C25" s="3" t="s">
        <v>59</v>
      </c>
      <c r="D25" s="3" t="s">
        <v>9</v>
      </c>
      <c r="E25" s="12">
        <v>32106765236</v>
      </c>
      <c r="F25" s="3"/>
      <c r="G25" s="16" t="s">
        <v>63</v>
      </c>
      <c r="H25" s="3">
        <v>126.63</v>
      </c>
      <c r="I25" s="3">
        <f>H25*O25</f>
        <v>126.63</v>
      </c>
      <c r="J25" s="3" t="s">
        <v>17</v>
      </c>
      <c r="K25" s="3" t="s">
        <v>27</v>
      </c>
      <c r="L25" s="3" t="s">
        <v>64</v>
      </c>
      <c r="M25" s="3"/>
      <c r="N25" s="3" t="s">
        <v>66</v>
      </c>
      <c r="O25" s="3">
        <v>1</v>
      </c>
      <c r="P25" s="3">
        <v>57.89</v>
      </c>
      <c r="Q25" s="3">
        <f t="shared" si="0"/>
        <v>57.89</v>
      </c>
      <c r="R25" s="3" t="s">
        <v>67</v>
      </c>
      <c r="S25" s="3"/>
      <c r="T25" s="3"/>
      <c r="U25" s="3"/>
      <c r="V25" s="3"/>
      <c r="W25" s="3"/>
    </row>
    <row r="26" spans="1:23" x14ac:dyDescent="0.2">
      <c r="A26" s="3" t="s">
        <v>85</v>
      </c>
      <c r="B26" s="3" t="s">
        <v>57</v>
      </c>
      <c r="C26" s="3" t="s">
        <v>86</v>
      </c>
      <c r="D26" s="3" t="s">
        <v>9</v>
      </c>
      <c r="E26" s="12">
        <v>33326775552</v>
      </c>
      <c r="F26" s="3" t="s">
        <v>88</v>
      </c>
      <c r="G26" s="16" t="s">
        <v>87</v>
      </c>
      <c r="H26" s="3" t="s">
        <v>53</v>
      </c>
      <c r="I26" s="3"/>
      <c r="J26" s="3" t="s">
        <v>89</v>
      </c>
      <c r="K26" s="3" t="s">
        <v>37</v>
      </c>
      <c r="L26" s="3" t="s">
        <v>90</v>
      </c>
      <c r="M26" s="3"/>
      <c r="N26" s="3" t="s">
        <v>65</v>
      </c>
      <c r="O26" s="3">
        <v>2</v>
      </c>
      <c r="P26" s="3">
        <v>20.79</v>
      </c>
      <c r="Q26" s="3">
        <f t="shared" si="0"/>
        <v>41.58</v>
      </c>
      <c r="R26" s="3" t="s">
        <v>67</v>
      </c>
      <c r="S26" s="3"/>
      <c r="T26" s="3"/>
      <c r="U26" s="3"/>
      <c r="V26" s="3"/>
      <c r="W26" s="3"/>
    </row>
    <row r="27" spans="1:23" x14ac:dyDescent="0.2">
      <c r="A27" s="9"/>
      <c r="B27" s="9"/>
      <c r="C27" s="9"/>
      <c r="D27" s="15" t="s">
        <v>9</v>
      </c>
      <c r="E27" s="12">
        <v>33326763092</v>
      </c>
      <c r="F27" s="3" t="s">
        <v>91</v>
      </c>
      <c r="G27" s="16" t="s">
        <v>92</v>
      </c>
      <c r="H27" s="3">
        <v>16.71</v>
      </c>
      <c r="I27" s="3">
        <f>H27*O27</f>
        <v>66.84</v>
      </c>
      <c r="J27" s="3" t="s">
        <v>93</v>
      </c>
      <c r="K27" s="3" t="s">
        <v>37</v>
      </c>
      <c r="L27" s="3" t="s">
        <v>150</v>
      </c>
      <c r="M27" s="3"/>
      <c r="N27" s="3" t="s">
        <v>97</v>
      </c>
      <c r="O27" s="3">
        <v>4</v>
      </c>
      <c r="P27" s="3">
        <v>13.99</v>
      </c>
      <c r="Q27" s="3">
        <f t="shared" si="0"/>
        <v>55.96</v>
      </c>
      <c r="R27" s="3" t="s">
        <v>67</v>
      </c>
      <c r="S27" s="3"/>
      <c r="T27" s="3"/>
      <c r="U27" s="3"/>
      <c r="V27" s="3"/>
      <c r="W27" s="3"/>
    </row>
    <row r="28" spans="1:23" x14ac:dyDescent="0.2">
      <c r="A28" s="9"/>
      <c r="B28" s="9"/>
      <c r="C28" s="9"/>
      <c r="D28" s="3" t="s">
        <v>9</v>
      </c>
      <c r="E28" s="12">
        <v>33326770829</v>
      </c>
      <c r="F28" s="3" t="s">
        <v>95</v>
      </c>
      <c r="G28" s="16" t="s">
        <v>94</v>
      </c>
      <c r="H28" s="3">
        <v>26.77</v>
      </c>
      <c r="I28" s="3">
        <f>H28*O28</f>
        <v>53.54</v>
      </c>
      <c r="J28" s="3" t="s">
        <v>96</v>
      </c>
      <c r="K28" s="3" t="s">
        <v>37</v>
      </c>
      <c r="L28" s="3" t="s">
        <v>151</v>
      </c>
      <c r="M28" s="3"/>
      <c r="N28" s="3" t="s">
        <v>65</v>
      </c>
      <c r="O28" s="3">
        <v>2</v>
      </c>
      <c r="P28" s="3">
        <v>35.49</v>
      </c>
      <c r="Q28" s="3">
        <f t="shared" si="0"/>
        <v>70.98</v>
      </c>
      <c r="R28" s="3" t="s">
        <v>39</v>
      </c>
      <c r="S28" s="3" t="s">
        <v>160</v>
      </c>
      <c r="T28" s="2" t="s">
        <v>161</v>
      </c>
      <c r="U28" s="3">
        <v>11.88</v>
      </c>
      <c r="V28" s="3">
        <f>P28-U28</f>
        <v>23.61</v>
      </c>
      <c r="W28" s="3">
        <f t="shared" ref="W23:W30" si="1">V28*O28</f>
        <v>47.22</v>
      </c>
    </row>
    <row r="29" spans="1:23" x14ac:dyDescent="0.2">
      <c r="D29" s="3" t="s">
        <v>9</v>
      </c>
      <c r="E29" s="12">
        <v>33312283383</v>
      </c>
      <c r="F29" s="3" t="s">
        <v>98</v>
      </c>
      <c r="G29" s="16" t="s">
        <v>99</v>
      </c>
      <c r="H29" s="3">
        <v>76.91</v>
      </c>
      <c r="I29" s="3">
        <f>H29*O29</f>
        <v>153.82</v>
      </c>
      <c r="J29" s="3" t="s">
        <v>100</v>
      </c>
      <c r="K29" s="3" t="s">
        <v>37</v>
      </c>
      <c r="L29" s="3" t="s">
        <v>101</v>
      </c>
      <c r="M29" s="3"/>
      <c r="N29" s="3" t="s">
        <v>65</v>
      </c>
      <c r="O29" s="3">
        <v>2</v>
      </c>
      <c r="P29" s="3">
        <v>101.89</v>
      </c>
      <c r="Q29" s="3">
        <f t="shared" si="0"/>
        <v>203.78</v>
      </c>
      <c r="R29" s="3" t="s">
        <v>39</v>
      </c>
      <c r="S29" s="3" t="s">
        <v>67</v>
      </c>
      <c r="T29" s="3" t="s">
        <v>159</v>
      </c>
      <c r="U29" s="3">
        <v>24.53</v>
      </c>
      <c r="V29" s="3">
        <f>P29-U29</f>
        <v>77.36</v>
      </c>
      <c r="W29" s="3">
        <f t="shared" si="1"/>
        <v>154.72</v>
      </c>
    </row>
    <row r="30" spans="1:23" x14ac:dyDescent="0.2">
      <c r="D30" s="13" t="s">
        <v>9</v>
      </c>
      <c r="E30" s="12">
        <v>33312283382</v>
      </c>
      <c r="F30" s="13" t="s">
        <v>102</v>
      </c>
      <c r="G30" s="18" t="s">
        <v>103</v>
      </c>
      <c r="H30" s="13">
        <v>76.91</v>
      </c>
      <c r="I30" s="13">
        <f>H30*O30</f>
        <v>153.82</v>
      </c>
      <c r="J30" s="13" t="s">
        <v>104</v>
      </c>
      <c r="K30" s="3" t="s">
        <v>37</v>
      </c>
      <c r="L30" s="13" t="s">
        <v>101</v>
      </c>
      <c r="M30" s="13"/>
      <c r="N30" s="13" t="s">
        <v>65</v>
      </c>
      <c r="O30" s="13">
        <v>2</v>
      </c>
      <c r="P30" s="13">
        <v>98.09</v>
      </c>
      <c r="Q30" s="13">
        <f t="shared" si="0"/>
        <v>196.18</v>
      </c>
      <c r="R30" s="13" t="s">
        <v>39</v>
      </c>
      <c r="S30" s="20" t="s">
        <v>67</v>
      </c>
      <c r="T30" s="3" t="s">
        <v>158</v>
      </c>
      <c r="U30" s="3">
        <v>24.53</v>
      </c>
      <c r="V30" s="3">
        <f>P30-U30</f>
        <v>73.56</v>
      </c>
      <c r="W30" s="3">
        <f t="shared" si="1"/>
        <v>147.12</v>
      </c>
    </row>
    <row r="31" spans="1:23" x14ac:dyDescent="0.2">
      <c r="A31" s="3" t="s">
        <v>111</v>
      </c>
      <c r="B31" s="3" t="s">
        <v>57</v>
      </c>
      <c r="C31" s="3" t="s">
        <v>112</v>
      </c>
      <c r="D31" s="3" t="s">
        <v>9</v>
      </c>
      <c r="E31" s="12">
        <v>33536767334</v>
      </c>
      <c r="F31" s="3" t="s">
        <v>132</v>
      </c>
      <c r="G31" s="16" t="s">
        <v>133</v>
      </c>
      <c r="H31" s="3">
        <v>16.77</v>
      </c>
      <c r="I31" s="13">
        <f>H31*O31</f>
        <v>33.54</v>
      </c>
      <c r="J31" s="3" t="s">
        <v>134</v>
      </c>
      <c r="K31" s="3" t="s">
        <v>37</v>
      </c>
      <c r="L31" s="3" t="s">
        <v>135</v>
      </c>
      <c r="M31" s="3"/>
      <c r="N31" s="3"/>
      <c r="O31" s="3">
        <v>2</v>
      </c>
      <c r="P31" s="3">
        <v>8.89</v>
      </c>
      <c r="Q31" s="13">
        <f t="shared" si="0"/>
        <v>17.78</v>
      </c>
      <c r="R31" s="3" t="s">
        <v>136</v>
      </c>
      <c r="S31" s="3"/>
      <c r="T31" s="3"/>
      <c r="U31" s="3"/>
      <c r="V31" s="3"/>
      <c r="W31" s="3"/>
    </row>
    <row r="32" spans="1:23" x14ac:dyDescent="0.2">
      <c r="D32" s="3" t="s">
        <v>9</v>
      </c>
      <c r="E32" s="12">
        <v>33526764418</v>
      </c>
      <c r="F32" s="3" t="s">
        <v>113</v>
      </c>
      <c r="G32" s="16" t="s">
        <v>114</v>
      </c>
      <c r="H32" s="3">
        <v>3.08</v>
      </c>
      <c r="I32" s="13">
        <f>H32*O32</f>
        <v>6.16</v>
      </c>
      <c r="J32" s="3" t="s">
        <v>27</v>
      </c>
      <c r="K32" s="3" t="s">
        <v>37</v>
      </c>
      <c r="L32" s="3" t="s">
        <v>115</v>
      </c>
      <c r="M32" s="3"/>
      <c r="N32" s="3"/>
      <c r="O32" s="3">
        <v>2</v>
      </c>
      <c r="P32" s="3">
        <v>4.8899999999999997</v>
      </c>
      <c r="Q32" s="13">
        <f t="shared" si="0"/>
        <v>9.7799999999999994</v>
      </c>
      <c r="R32" s="3" t="s">
        <v>39</v>
      </c>
      <c r="S32" s="3"/>
      <c r="T32" s="3"/>
      <c r="U32" s="3"/>
      <c r="V32" s="3"/>
      <c r="W32" s="3"/>
    </row>
    <row r="33" spans="1:23" x14ac:dyDescent="0.2">
      <c r="D33" s="3" t="s">
        <v>9</v>
      </c>
      <c r="E33" s="12">
        <v>33506771738</v>
      </c>
      <c r="F33" s="3" t="s">
        <v>116</v>
      </c>
      <c r="G33" s="16" t="s">
        <v>117</v>
      </c>
      <c r="H33" s="3">
        <v>11.28</v>
      </c>
      <c r="I33" s="13">
        <f>H33*O33</f>
        <v>22.56</v>
      </c>
      <c r="J33" s="3" t="s">
        <v>118</v>
      </c>
      <c r="K33" s="3" t="s">
        <v>37</v>
      </c>
      <c r="L33" s="3" t="s">
        <v>119</v>
      </c>
      <c r="M33" s="3"/>
      <c r="N33" s="3"/>
      <c r="O33" s="3">
        <v>2</v>
      </c>
      <c r="P33" s="3">
        <v>5.19</v>
      </c>
      <c r="Q33" s="13">
        <f t="shared" si="0"/>
        <v>10.38</v>
      </c>
      <c r="R33" s="3" t="s">
        <v>67</v>
      </c>
      <c r="S33" s="3"/>
      <c r="T33" s="3"/>
      <c r="U33" s="3"/>
      <c r="V33" s="3"/>
      <c r="W33" s="3"/>
    </row>
    <row r="34" spans="1:23" x14ac:dyDescent="0.2">
      <c r="D34" s="3" t="s">
        <v>9</v>
      </c>
      <c r="E34" s="3">
        <v>33506767010</v>
      </c>
      <c r="F34" s="3" t="s">
        <v>120</v>
      </c>
      <c r="G34" s="16" t="s">
        <v>121</v>
      </c>
      <c r="H34" s="3">
        <v>1.34</v>
      </c>
      <c r="I34" s="3">
        <f>H34*O34</f>
        <v>2.68</v>
      </c>
      <c r="J34" s="3" t="s">
        <v>118</v>
      </c>
      <c r="K34" s="3" t="s">
        <v>37</v>
      </c>
      <c r="L34" s="3" t="s">
        <v>122</v>
      </c>
      <c r="M34" s="3"/>
      <c r="N34" s="3"/>
      <c r="O34" s="3">
        <v>2</v>
      </c>
      <c r="P34" s="3">
        <v>3.39</v>
      </c>
      <c r="Q34" s="3">
        <f t="shared" si="0"/>
        <v>6.78</v>
      </c>
      <c r="R34" s="3" t="s">
        <v>39</v>
      </c>
      <c r="S34" s="3"/>
      <c r="T34" s="3"/>
      <c r="U34" s="3"/>
      <c r="V34" s="3"/>
      <c r="W34" s="3"/>
    </row>
    <row r="35" spans="1:23" x14ac:dyDescent="0.2">
      <c r="D35" s="3" t="s">
        <v>9</v>
      </c>
      <c r="E35" s="12">
        <v>33506771737</v>
      </c>
      <c r="F35" s="3" t="s">
        <v>123</v>
      </c>
      <c r="G35" s="16" t="s">
        <v>124</v>
      </c>
      <c r="H35" s="3">
        <v>13.97</v>
      </c>
      <c r="I35" s="3">
        <f>H35*O35</f>
        <v>27.94</v>
      </c>
      <c r="J35" s="3" t="s">
        <v>118</v>
      </c>
      <c r="K35" s="3" t="s">
        <v>37</v>
      </c>
      <c r="L35" s="3" t="s">
        <v>131</v>
      </c>
      <c r="M35" s="3"/>
      <c r="N35" s="3" t="s">
        <v>125</v>
      </c>
      <c r="O35" s="3">
        <v>2</v>
      </c>
      <c r="P35" s="3">
        <v>6.19</v>
      </c>
      <c r="Q35" s="3">
        <f t="shared" si="0"/>
        <v>12.38</v>
      </c>
      <c r="R35" s="3" t="s">
        <v>39</v>
      </c>
      <c r="S35" s="3"/>
      <c r="T35" s="3"/>
      <c r="U35" s="3"/>
      <c r="V35" s="3"/>
      <c r="W35" s="3"/>
    </row>
    <row r="36" spans="1:23" x14ac:dyDescent="0.2">
      <c r="D36" s="13" t="s">
        <v>9</v>
      </c>
      <c r="E36" s="14">
        <v>33526768544</v>
      </c>
      <c r="F36" s="13" t="s">
        <v>126</v>
      </c>
      <c r="G36" s="18" t="s">
        <v>127</v>
      </c>
      <c r="H36" s="13">
        <v>54.46</v>
      </c>
      <c r="I36" s="13">
        <f>H36*O36</f>
        <v>108.92</v>
      </c>
      <c r="J36" s="13" t="s">
        <v>129</v>
      </c>
      <c r="K36" s="13" t="s">
        <v>37</v>
      </c>
      <c r="L36" s="13" t="s">
        <v>130</v>
      </c>
      <c r="M36" s="13"/>
      <c r="N36" s="13" t="s">
        <v>128</v>
      </c>
      <c r="O36" s="13">
        <v>2</v>
      </c>
      <c r="P36" s="13">
        <v>14.99</v>
      </c>
      <c r="Q36" s="13">
        <f t="shared" si="0"/>
        <v>29.98</v>
      </c>
      <c r="R36" s="13" t="s">
        <v>67</v>
      </c>
      <c r="S36" s="3"/>
      <c r="T36" s="3"/>
      <c r="U36" s="3"/>
      <c r="V36" s="3"/>
      <c r="W36" s="3"/>
    </row>
    <row r="37" spans="1:23" x14ac:dyDescent="0.2">
      <c r="A37" s="3" t="s">
        <v>139</v>
      </c>
      <c r="B37" s="3" t="s">
        <v>57</v>
      </c>
      <c r="C37" s="3" t="s">
        <v>138</v>
      </c>
      <c r="D37" s="3" t="s">
        <v>9</v>
      </c>
      <c r="E37" s="12">
        <v>31336752735</v>
      </c>
      <c r="F37" s="3"/>
      <c r="G37" s="16" t="s">
        <v>140</v>
      </c>
      <c r="H37" s="3">
        <v>44.36</v>
      </c>
      <c r="I37" s="3">
        <f>H37*O37</f>
        <v>88.72</v>
      </c>
      <c r="J37" s="3" t="s">
        <v>141</v>
      </c>
      <c r="K37" s="3"/>
      <c r="L37" s="3" t="s">
        <v>142</v>
      </c>
      <c r="M37" s="3"/>
      <c r="N37" s="3" t="s">
        <v>147</v>
      </c>
      <c r="O37" s="3">
        <v>2</v>
      </c>
      <c r="P37" s="3">
        <v>23.09</v>
      </c>
      <c r="Q37" s="3">
        <f t="shared" si="0"/>
        <v>46.18</v>
      </c>
      <c r="R37" s="3" t="s">
        <v>39</v>
      </c>
      <c r="S37" s="3"/>
      <c r="T37" s="3"/>
      <c r="U37" s="3"/>
      <c r="V37" s="3"/>
      <c r="W37" s="3"/>
    </row>
    <row r="38" spans="1:23" x14ac:dyDescent="0.2">
      <c r="A38" s="3" t="s">
        <v>143</v>
      </c>
      <c r="B38" s="3" t="s">
        <v>57</v>
      </c>
      <c r="C38" s="3" t="s">
        <v>144</v>
      </c>
      <c r="D38" s="3" t="s">
        <v>9</v>
      </c>
      <c r="E38" s="12">
        <v>31330302627</v>
      </c>
      <c r="F38" s="3"/>
      <c r="G38" s="16" t="s">
        <v>145</v>
      </c>
      <c r="H38" s="3">
        <v>11.17</v>
      </c>
      <c r="I38" s="3">
        <f>H38*O38</f>
        <v>22.34</v>
      </c>
      <c r="J38" s="3" t="s">
        <v>146</v>
      </c>
      <c r="K38" s="3"/>
      <c r="L38" s="3" t="s">
        <v>149</v>
      </c>
      <c r="M38" s="3"/>
      <c r="N38" s="3" t="s">
        <v>147</v>
      </c>
      <c r="O38" s="3">
        <v>2</v>
      </c>
      <c r="P38" s="3">
        <v>14.49</v>
      </c>
      <c r="Q38" s="3">
        <f t="shared" si="0"/>
        <v>28.98</v>
      </c>
      <c r="R38" s="3" t="s">
        <v>39</v>
      </c>
      <c r="S38" s="3"/>
      <c r="T38" s="3"/>
      <c r="U38" s="3"/>
      <c r="V38" s="3"/>
      <c r="W38" s="3"/>
    </row>
    <row r="39" spans="1:23" x14ac:dyDescent="0.2">
      <c r="A39" s="3" t="s">
        <v>71</v>
      </c>
      <c r="B39" s="3" t="s">
        <v>57</v>
      </c>
      <c r="C39" s="3" t="s">
        <v>72</v>
      </c>
      <c r="D39" s="5" t="s">
        <v>9</v>
      </c>
      <c r="E39" s="12">
        <v>31352283515</v>
      </c>
      <c r="F39" s="3" t="s">
        <v>73</v>
      </c>
      <c r="G39" s="17" t="s">
        <v>74</v>
      </c>
      <c r="H39" s="3">
        <v>197.52</v>
      </c>
      <c r="I39" s="3">
        <f t="shared" ref="I39:I42" si="2">H39*O39</f>
        <v>197.52</v>
      </c>
      <c r="J39" s="3" t="s">
        <v>17</v>
      </c>
      <c r="K39" s="3" t="s">
        <v>37</v>
      </c>
      <c r="L39" s="3" t="s">
        <v>75</v>
      </c>
      <c r="M39" s="3"/>
      <c r="N39" s="3"/>
      <c r="O39" s="3">
        <v>1</v>
      </c>
      <c r="P39" s="3">
        <v>264.08999999999997</v>
      </c>
      <c r="Q39" s="3">
        <f t="shared" si="0"/>
        <v>264.08999999999997</v>
      </c>
      <c r="R39" s="3" t="s">
        <v>39</v>
      </c>
      <c r="S39" s="3"/>
      <c r="T39" s="3"/>
      <c r="U39" s="3"/>
      <c r="V39" s="3"/>
      <c r="W39" s="3"/>
    </row>
    <row r="40" spans="1:23" x14ac:dyDescent="0.2">
      <c r="D40" s="5" t="s">
        <v>9</v>
      </c>
      <c r="E40" s="12">
        <v>31352283516</v>
      </c>
      <c r="F40" s="3" t="s">
        <v>76</v>
      </c>
      <c r="G40" s="17" t="s">
        <v>77</v>
      </c>
      <c r="H40" s="3">
        <v>8.93</v>
      </c>
      <c r="I40" s="3">
        <f t="shared" si="2"/>
        <v>17.86</v>
      </c>
      <c r="J40" s="3" t="s">
        <v>17</v>
      </c>
      <c r="K40" s="3"/>
      <c r="L40" s="3" t="s">
        <v>78</v>
      </c>
      <c r="M40" s="3"/>
      <c r="N40" s="3"/>
      <c r="O40" s="3">
        <v>2</v>
      </c>
      <c r="P40" s="3">
        <v>13.99</v>
      </c>
      <c r="Q40" s="3">
        <f t="shared" si="0"/>
        <v>27.98</v>
      </c>
      <c r="R40" s="3" t="s">
        <v>39</v>
      </c>
      <c r="S40" s="3"/>
      <c r="T40" s="3"/>
      <c r="U40" s="3"/>
      <c r="V40" s="3"/>
      <c r="W40" s="3"/>
    </row>
    <row r="41" spans="1:23" x14ac:dyDescent="0.2">
      <c r="D41" s="5" t="s">
        <v>9</v>
      </c>
      <c r="E41" s="12">
        <v>31352283517</v>
      </c>
      <c r="F41" s="3" t="s">
        <v>79</v>
      </c>
      <c r="G41" s="17" t="s">
        <v>80</v>
      </c>
      <c r="H41" s="3">
        <v>9.69</v>
      </c>
      <c r="I41" s="3">
        <f t="shared" si="2"/>
        <v>19.38</v>
      </c>
      <c r="J41" s="3" t="s">
        <v>17</v>
      </c>
      <c r="K41" s="3"/>
      <c r="L41" s="3" t="s">
        <v>81</v>
      </c>
      <c r="M41" s="3"/>
      <c r="N41" s="3"/>
      <c r="O41" s="3">
        <v>2</v>
      </c>
      <c r="P41" s="3">
        <v>13.19</v>
      </c>
      <c r="Q41" s="3">
        <f t="shared" si="0"/>
        <v>26.38</v>
      </c>
      <c r="R41" s="3" t="s">
        <v>39</v>
      </c>
      <c r="S41" s="3"/>
      <c r="T41" s="3"/>
      <c r="U41" s="3"/>
      <c r="V41" s="3"/>
      <c r="W41" s="3"/>
    </row>
    <row r="42" spans="1:23" x14ac:dyDescent="0.2">
      <c r="D42" s="21" t="s">
        <v>9</v>
      </c>
      <c r="E42" s="14">
        <v>31352283037</v>
      </c>
      <c r="F42" s="13" t="s">
        <v>82</v>
      </c>
      <c r="G42" s="19" t="s">
        <v>83</v>
      </c>
      <c r="H42" s="13">
        <v>10.93</v>
      </c>
      <c r="I42" s="13">
        <f t="shared" si="2"/>
        <v>21.86</v>
      </c>
      <c r="J42" s="13" t="s">
        <v>17</v>
      </c>
      <c r="K42" s="13"/>
      <c r="L42" s="13" t="s">
        <v>84</v>
      </c>
      <c r="M42" s="13"/>
      <c r="N42" s="13"/>
      <c r="O42" s="13">
        <v>2</v>
      </c>
      <c r="P42" s="13">
        <v>32.590000000000003</v>
      </c>
      <c r="Q42" s="13">
        <f t="shared" si="0"/>
        <v>65.180000000000007</v>
      </c>
      <c r="R42" s="13" t="s">
        <v>39</v>
      </c>
      <c r="S42" s="13"/>
      <c r="T42" s="13"/>
      <c r="U42" s="13"/>
      <c r="V42" s="3"/>
      <c r="W42" s="3"/>
    </row>
    <row r="43" spans="1:23" x14ac:dyDescent="0.2">
      <c r="A43" s="3" t="s">
        <v>68</v>
      </c>
      <c r="B43" s="3" t="s">
        <v>57</v>
      </c>
      <c r="C43" s="3" t="s">
        <v>69</v>
      </c>
      <c r="D43" s="3" t="s">
        <v>9</v>
      </c>
      <c r="E43" s="3"/>
      <c r="F43" s="3"/>
      <c r="G43" s="16" t="s">
        <v>166</v>
      </c>
      <c r="H43" s="3"/>
      <c r="I43" s="3"/>
      <c r="J43" s="3"/>
      <c r="K43" s="3"/>
      <c r="L43" s="3" t="s">
        <v>165</v>
      </c>
      <c r="M43" s="3"/>
      <c r="N43" s="3"/>
      <c r="O43" s="3">
        <v>1</v>
      </c>
      <c r="P43" s="3">
        <v>1177.19</v>
      </c>
      <c r="Q43" s="3">
        <f t="shared" si="0"/>
        <v>1177.19</v>
      </c>
      <c r="R43" s="3" t="s">
        <v>169</v>
      </c>
      <c r="S43" s="3" t="s">
        <v>167</v>
      </c>
      <c r="T43" s="3" t="s">
        <v>168</v>
      </c>
      <c r="U43" s="3">
        <v>803</v>
      </c>
      <c r="V43" s="3">
        <f t="shared" ref="V31:V43" si="3">P43-U43</f>
        <v>374.19000000000005</v>
      </c>
      <c r="W43" s="3">
        <f t="shared" ref="W31:W43" si="4">V43*O43</f>
        <v>374.19000000000005</v>
      </c>
    </row>
    <row r="57" spans="4:7" x14ac:dyDescent="0.2">
      <c r="D57" s="9" t="s">
        <v>70</v>
      </c>
      <c r="E57" s="10"/>
      <c r="F57" s="8"/>
      <c r="G5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2017-06-19T19:28:02Z</dcterms:created>
  <dcterms:modified xsi:type="dcterms:W3CDTF">2017-06-20T00:18:44Z</dcterms:modified>
</cp:coreProperties>
</file>